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Data Traveller copy 29 June 19\USB\ST MICHAELS CATHOLIC GRAMMAR SCHOOL\2022 Summer Exams\Downloads\"/>
    </mc:Choice>
  </mc:AlternateContent>
  <bookViews>
    <workbookView xWindow="0" yWindow="0" windowWidth="28800" windowHeight="12330"/>
  </bookViews>
  <sheets>
    <sheet name="By Subject-AFTER Reviews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9" i="1" l="1"/>
  <c r="B69" i="1"/>
  <c r="A69" i="1"/>
  <c r="C63" i="1"/>
  <c r="C59" i="1"/>
  <c r="D58" i="1"/>
  <c r="C55" i="1"/>
  <c r="B45" i="1"/>
  <c r="K44" i="1"/>
  <c r="J44" i="1"/>
  <c r="I44" i="1"/>
  <c r="H44" i="1"/>
  <c r="G44" i="1"/>
  <c r="F44" i="1"/>
  <c r="E44" i="1"/>
  <c r="D44" i="1"/>
  <c r="C44" i="1"/>
  <c r="I64" i="1" s="1"/>
  <c r="K43" i="1"/>
  <c r="J43" i="1"/>
  <c r="I43" i="1"/>
  <c r="H43" i="1"/>
  <c r="G43" i="1"/>
  <c r="F43" i="1"/>
  <c r="E43" i="1"/>
  <c r="D43" i="1"/>
  <c r="K63" i="1" s="1"/>
  <c r="C43" i="1"/>
  <c r="K42" i="1"/>
  <c r="J42" i="1"/>
  <c r="I42" i="1"/>
  <c r="H42" i="1"/>
  <c r="G42" i="1"/>
  <c r="F42" i="1"/>
  <c r="E42" i="1"/>
  <c r="K41" i="1"/>
  <c r="J41" i="1"/>
  <c r="I41" i="1"/>
  <c r="H41" i="1"/>
  <c r="G41" i="1"/>
  <c r="F41" i="1"/>
  <c r="E41" i="1"/>
  <c r="D41" i="1"/>
  <c r="C41" i="1"/>
  <c r="K40" i="1"/>
  <c r="J40" i="1"/>
  <c r="I40" i="1"/>
  <c r="H40" i="1"/>
  <c r="G40" i="1"/>
  <c r="D40" i="1"/>
  <c r="C40" i="1"/>
  <c r="K39" i="1"/>
  <c r="J39" i="1"/>
  <c r="I39" i="1"/>
  <c r="H39" i="1"/>
  <c r="G39" i="1"/>
  <c r="F39" i="1"/>
  <c r="E39" i="1"/>
  <c r="D39" i="1"/>
  <c r="K59" i="1" s="1"/>
  <c r="C39" i="1"/>
  <c r="K38" i="1"/>
  <c r="J38" i="1"/>
  <c r="I38" i="1"/>
  <c r="H38" i="1"/>
  <c r="G38" i="1"/>
  <c r="F38" i="1"/>
  <c r="E38" i="1"/>
  <c r="H58" i="1" s="1"/>
  <c r="D38" i="1"/>
  <c r="C38" i="1"/>
  <c r="K37" i="1"/>
  <c r="J37" i="1"/>
  <c r="I37" i="1"/>
  <c r="H37" i="1"/>
  <c r="G37" i="1"/>
  <c r="C37" i="1"/>
  <c r="K36" i="1"/>
  <c r="J36" i="1"/>
  <c r="I36" i="1"/>
  <c r="H36" i="1"/>
  <c r="G36" i="1"/>
  <c r="F36" i="1"/>
  <c r="E36" i="1"/>
  <c r="D36" i="1"/>
  <c r="C36" i="1"/>
  <c r="B36" i="1"/>
  <c r="B56" i="1" s="1"/>
  <c r="B65" i="1" s="1"/>
  <c r="K35" i="1"/>
  <c r="J35" i="1"/>
  <c r="I35" i="1"/>
  <c r="H35" i="1"/>
  <c r="G35" i="1"/>
  <c r="F35" i="1"/>
  <c r="E35" i="1"/>
  <c r="D35" i="1"/>
  <c r="C35" i="1"/>
  <c r="K34" i="1"/>
  <c r="J34" i="1"/>
  <c r="I34" i="1"/>
  <c r="H34" i="1"/>
  <c r="G34" i="1"/>
  <c r="F34" i="1"/>
  <c r="E34" i="1"/>
  <c r="D34" i="1"/>
  <c r="C34" i="1"/>
  <c r="H54" i="1" s="1"/>
  <c r="K33" i="1"/>
  <c r="J33" i="1"/>
  <c r="I33" i="1"/>
  <c r="H33" i="1"/>
  <c r="G33" i="1"/>
  <c r="F33" i="1"/>
  <c r="E33" i="1"/>
  <c r="D33" i="1"/>
  <c r="C33" i="1"/>
  <c r="K32" i="1"/>
  <c r="J32" i="1"/>
  <c r="I32" i="1"/>
  <c r="H32" i="1"/>
  <c r="G32" i="1"/>
  <c r="F32" i="1"/>
  <c r="E32" i="1"/>
  <c r="D32" i="1"/>
  <c r="C32" i="1"/>
  <c r="K31" i="1"/>
  <c r="J31" i="1"/>
  <c r="I31" i="1"/>
  <c r="H31" i="1"/>
  <c r="G31" i="1"/>
  <c r="F31" i="1"/>
  <c r="C31" i="1"/>
  <c r="C51" i="1" s="1"/>
  <c r="K30" i="1"/>
  <c r="J30" i="1"/>
  <c r="I30" i="1"/>
  <c r="H30" i="1"/>
  <c r="G30" i="1"/>
  <c r="F30" i="1"/>
  <c r="E30" i="1"/>
  <c r="D30" i="1"/>
  <c r="C30" i="1"/>
  <c r="K29" i="1"/>
  <c r="J29" i="1"/>
  <c r="I29" i="1"/>
  <c r="H29" i="1"/>
  <c r="G29" i="1"/>
  <c r="F29" i="1"/>
  <c r="D29" i="1"/>
  <c r="C29" i="1"/>
  <c r="K25" i="1"/>
  <c r="K69" i="1" s="1"/>
  <c r="K71" i="1" s="1"/>
  <c r="J25" i="1"/>
  <c r="I25" i="1"/>
  <c r="I69" i="1" s="1"/>
  <c r="H25" i="1"/>
  <c r="H69" i="1" s="1"/>
  <c r="G25" i="1"/>
  <c r="G69" i="1" s="1"/>
  <c r="G71" i="1" s="1"/>
  <c r="B25" i="1"/>
  <c r="D21" i="1"/>
  <c r="D42" i="1" s="1"/>
  <c r="C21" i="1"/>
  <c r="C25" i="1" s="1"/>
  <c r="C69" i="1" s="1"/>
  <c r="C71" i="1" s="1"/>
  <c r="F19" i="1"/>
  <c r="F40" i="1" s="1"/>
  <c r="E19" i="1"/>
  <c r="E40" i="1" s="1"/>
  <c r="F16" i="1"/>
  <c r="F37" i="1" s="1"/>
  <c r="E16" i="1"/>
  <c r="E37" i="1" s="1"/>
  <c r="D16" i="1"/>
  <c r="D37" i="1" s="1"/>
  <c r="E10" i="1"/>
  <c r="E31" i="1" s="1"/>
  <c r="D10" i="1"/>
  <c r="D31" i="1" s="1"/>
  <c r="E8" i="1"/>
  <c r="E25" i="1" s="1"/>
  <c r="E69" i="1" s="1"/>
  <c r="E71" i="1" s="1"/>
  <c r="D8" i="1"/>
  <c r="D25" i="1" s="1"/>
  <c r="D69" i="1" s="1"/>
  <c r="D71" i="1" s="1"/>
  <c r="H71" i="1" l="1"/>
  <c r="H50" i="1"/>
  <c r="J55" i="1"/>
  <c r="D55" i="1"/>
  <c r="J71" i="1"/>
  <c r="I71" i="1"/>
  <c r="J52" i="1"/>
  <c r="K55" i="1"/>
  <c r="J58" i="1"/>
  <c r="G52" i="1"/>
  <c r="I53" i="1"/>
  <c r="H55" i="1"/>
  <c r="I56" i="1"/>
  <c r="K58" i="1"/>
  <c r="J59" i="1"/>
  <c r="H61" i="1"/>
  <c r="J63" i="1"/>
  <c r="C52" i="1"/>
  <c r="C58" i="1"/>
  <c r="K51" i="1"/>
  <c r="G51" i="1"/>
  <c r="D51" i="1"/>
  <c r="H51" i="1"/>
  <c r="J51" i="1"/>
  <c r="C72" i="1"/>
  <c r="E72" i="1"/>
  <c r="D72" i="1"/>
  <c r="H57" i="1"/>
  <c r="I60" i="1"/>
  <c r="I50" i="1"/>
  <c r="K52" i="1"/>
  <c r="J53" i="1"/>
  <c r="E54" i="1"/>
  <c r="I54" i="1"/>
  <c r="F56" i="1"/>
  <c r="E57" i="1"/>
  <c r="I57" i="1"/>
  <c r="G59" i="1"/>
  <c r="F60" i="1"/>
  <c r="J60" i="1"/>
  <c r="E61" i="1"/>
  <c r="I61" i="1"/>
  <c r="G63" i="1"/>
  <c r="F64" i="1"/>
  <c r="J64" i="1"/>
  <c r="F25" i="1"/>
  <c r="F69" i="1" s="1"/>
  <c r="F71" i="1" s="1"/>
  <c r="G72" i="1" s="1"/>
  <c r="E29" i="1"/>
  <c r="J49" i="1" s="1"/>
  <c r="C42" i="1"/>
  <c r="C49" i="1"/>
  <c r="F50" i="1"/>
  <c r="J50" i="1"/>
  <c r="E51" i="1"/>
  <c r="I51" i="1"/>
  <c r="D52" i="1"/>
  <c r="H52" i="1"/>
  <c r="C53" i="1"/>
  <c r="G53" i="1"/>
  <c r="K53" i="1"/>
  <c r="F54" i="1"/>
  <c r="J54" i="1"/>
  <c r="E55" i="1"/>
  <c r="I55" i="1"/>
  <c r="C56" i="1"/>
  <c r="G56" i="1"/>
  <c r="K56" i="1"/>
  <c r="F57" i="1"/>
  <c r="J57" i="1"/>
  <c r="E58" i="1"/>
  <c r="I58" i="1"/>
  <c r="D59" i="1"/>
  <c r="H59" i="1"/>
  <c r="C60" i="1"/>
  <c r="G60" i="1"/>
  <c r="K60" i="1"/>
  <c r="F61" i="1"/>
  <c r="J61" i="1"/>
  <c r="D63" i="1"/>
  <c r="H63" i="1"/>
  <c r="C64" i="1"/>
  <c r="G64" i="1"/>
  <c r="K64" i="1"/>
  <c r="E50" i="1"/>
  <c r="F53" i="1"/>
  <c r="J56" i="1"/>
  <c r="D49" i="1"/>
  <c r="C50" i="1"/>
  <c r="G50" i="1"/>
  <c r="K50" i="1"/>
  <c r="F51" i="1"/>
  <c r="E52" i="1"/>
  <c r="I52" i="1"/>
  <c r="D53" i="1"/>
  <c r="H53" i="1"/>
  <c r="C54" i="1"/>
  <c r="G54" i="1"/>
  <c r="K54" i="1"/>
  <c r="F55" i="1"/>
  <c r="D56" i="1"/>
  <c r="H56" i="1"/>
  <c r="C57" i="1"/>
  <c r="G57" i="1"/>
  <c r="K57" i="1"/>
  <c r="F58" i="1"/>
  <c r="E59" i="1"/>
  <c r="I59" i="1"/>
  <c r="D60" i="1"/>
  <c r="H60" i="1"/>
  <c r="C61" i="1"/>
  <c r="G61" i="1"/>
  <c r="K61" i="1"/>
  <c r="E63" i="1"/>
  <c r="I63" i="1"/>
  <c r="D64" i="1"/>
  <c r="H64" i="1"/>
  <c r="E49" i="1"/>
  <c r="D50" i="1"/>
  <c r="F52" i="1"/>
  <c r="E53" i="1"/>
  <c r="D54" i="1"/>
  <c r="G55" i="1"/>
  <c r="E56" i="1"/>
  <c r="D57" i="1"/>
  <c r="G58" i="1"/>
  <c r="F59" i="1"/>
  <c r="E60" i="1"/>
  <c r="D61" i="1"/>
  <c r="F63" i="1"/>
  <c r="E64" i="1"/>
  <c r="K49" i="1" l="1"/>
  <c r="I49" i="1"/>
  <c r="G49" i="1"/>
  <c r="H49" i="1"/>
  <c r="F49" i="1"/>
  <c r="H72" i="1"/>
  <c r="F72" i="1"/>
  <c r="K72" i="1"/>
  <c r="J72" i="1"/>
  <c r="K62" i="1"/>
  <c r="G62" i="1"/>
  <c r="C62" i="1"/>
  <c r="J62" i="1"/>
  <c r="F62" i="1"/>
  <c r="I62" i="1"/>
  <c r="E62" i="1"/>
  <c r="H62" i="1"/>
  <c r="D62" i="1"/>
  <c r="I72" i="1"/>
</calcChain>
</file>

<file path=xl/sharedStrings.xml><?xml version="1.0" encoding="utf-8"?>
<sst xmlns="http://schemas.openxmlformats.org/spreadsheetml/2006/main" count="121" uniqueCount="42">
  <si>
    <t>St Michaels Catholic Grammar School</t>
  </si>
  <si>
    <t>Results Subject/Grade Analysis: Summer Exams 2022</t>
  </si>
  <si>
    <t>Qualification: GCE</t>
  </si>
  <si>
    <t>Level: GCE/(All)</t>
  </si>
  <si>
    <t>Scope: Exam Season Candidates</t>
  </si>
  <si>
    <t>Summer Exams 22 Int</t>
  </si>
  <si>
    <t>Mode: Raw</t>
  </si>
  <si>
    <t>Export Date : 17/08/2022</t>
  </si>
  <si>
    <t>RAW GRADES</t>
  </si>
  <si>
    <t>Subject</t>
  </si>
  <si>
    <t>Entries</t>
  </si>
  <si>
    <t>A*</t>
  </si>
  <si>
    <t>A</t>
  </si>
  <si>
    <t>B</t>
  </si>
  <si>
    <t>C</t>
  </si>
  <si>
    <t>D</t>
  </si>
  <si>
    <t>E</t>
  </si>
  <si>
    <t>U</t>
  </si>
  <si>
    <t>X</t>
  </si>
  <si>
    <t>Biology</t>
  </si>
  <si>
    <t>Chemistry</t>
  </si>
  <si>
    <t>Physics</t>
  </si>
  <si>
    <t>Mathematics</t>
  </si>
  <si>
    <t>Mathematics Further</t>
  </si>
  <si>
    <t>Economics</t>
  </si>
  <si>
    <t>Art &amp; Design</t>
  </si>
  <si>
    <t>Geography</t>
  </si>
  <si>
    <t>History</t>
  </si>
  <si>
    <t>Religious Studies</t>
  </si>
  <si>
    <t>Psychology</t>
  </si>
  <si>
    <t>Politics</t>
  </si>
  <si>
    <t>French</t>
  </si>
  <si>
    <t>English Literature</t>
  </si>
  <si>
    <t>Italian</t>
  </si>
  <si>
    <t>Spanish</t>
  </si>
  <si>
    <t>TOTALS</t>
  </si>
  <si>
    <t>PERCENTAGE GRADES</t>
  </si>
  <si>
    <t>%</t>
  </si>
  <si>
    <t>CUMMULATIVE</t>
  </si>
  <si>
    <t>GRADE ANALYSIS</t>
  </si>
  <si>
    <t>Percentage Grades</t>
  </si>
  <si>
    <t>Cummulative Percentage grades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</si>
</sst>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1" xfId="0" applyFont="1" applyFill="1" applyBorder="1"/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2" fillId="0" borderId="0" xfId="0" applyFont="1" applyFill="1" applyAlignment="1">
      <alignment horizont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/>
    <xf numFmtId="0" fontId="0" fillId="0" borderId="1" xfId="0" quotePrefix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3" fillId="0" borderId="0" xfId="0" applyFont="1" applyFill="1" applyBorder="1"/>
    <xf numFmtId="164" fontId="0" fillId="0" borderId="0" xfId="0" applyNumberFormat="1" applyFill="1" applyAlignment="1">
      <alignment horizontal="center"/>
    </xf>
    <xf numFmtId="0" fontId="2" fillId="0" borderId="0" xfId="0" applyFont="1" applyFill="1" applyBorder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165" fontId="3" fillId="0" borderId="0" xfId="1" applyNumberFormat="1" applyFont="1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0"/>
  <sheetViews>
    <sheetView tabSelected="1" topLeftCell="A43" workbookViewId="0">
      <selection activeCell="T20" sqref="T20"/>
    </sheetView>
  </sheetViews>
  <sheetFormatPr defaultRowHeight="15" x14ac:dyDescent="0.25"/>
  <cols>
    <col min="1" max="1" width="27" style="4" customWidth="1"/>
    <col min="2" max="2" width="9.140625" style="3"/>
    <col min="3" max="6" width="9.5703125" style="3" bestFit="1" customWidth="1"/>
    <col min="7" max="7" width="9.28515625" style="3" bestFit="1" customWidth="1"/>
    <col min="8" max="8" width="9.5703125" style="3" bestFit="1" customWidth="1"/>
    <col min="9" max="11" width="9.28515625" style="3" bestFit="1" customWidth="1"/>
    <col min="12" max="12" width="9.140625" style="3"/>
    <col min="13" max="16384" width="9.140625" style="4"/>
  </cols>
  <sheetData>
    <row r="1" spans="1:11" x14ac:dyDescent="0.25">
      <c r="A1" s="4" t="s">
        <v>0</v>
      </c>
    </row>
    <row r="2" spans="1:11" x14ac:dyDescent="0.25">
      <c r="A2" s="4" t="s">
        <v>1</v>
      </c>
      <c r="F2" s="5"/>
    </row>
    <row r="3" spans="1:11" x14ac:dyDescent="0.25">
      <c r="A3" s="4" t="s">
        <v>2</v>
      </c>
      <c r="D3" s="3" t="s">
        <v>3</v>
      </c>
    </row>
    <row r="4" spans="1:11" x14ac:dyDescent="0.25">
      <c r="A4" s="4" t="s">
        <v>4</v>
      </c>
      <c r="D4" s="3" t="s">
        <v>5</v>
      </c>
      <c r="G4" s="3" t="s">
        <v>6</v>
      </c>
    </row>
    <row r="5" spans="1:11" x14ac:dyDescent="0.25">
      <c r="A5" s="4" t="s">
        <v>7</v>
      </c>
    </row>
    <row r="6" spans="1:11" x14ac:dyDescent="0.25">
      <c r="A6" s="4" t="s">
        <v>8</v>
      </c>
    </row>
    <row r="7" spans="1:11" ht="15.75" x14ac:dyDescent="0.25">
      <c r="A7" s="6" t="s">
        <v>9</v>
      </c>
      <c r="B7" s="7" t="s">
        <v>10</v>
      </c>
      <c r="C7" s="7" t="s">
        <v>11</v>
      </c>
      <c r="D7" s="7" t="s">
        <v>12</v>
      </c>
      <c r="E7" s="7" t="s">
        <v>13</v>
      </c>
      <c r="F7" s="7" t="s">
        <v>14</v>
      </c>
      <c r="G7" s="7" t="s">
        <v>15</v>
      </c>
      <c r="H7" s="7" t="s">
        <v>16</v>
      </c>
      <c r="I7" s="7">
        <v>0</v>
      </c>
      <c r="J7" s="7" t="s">
        <v>17</v>
      </c>
      <c r="K7" s="7" t="s">
        <v>18</v>
      </c>
    </row>
    <row r="8" spans="1:11" x14ac:dyDescent="0.25">
      <c r="A8" s="1" t="s">
        <v>19</v>
      </c>
      <c r="B8" s="2">
        <v>50</v>
      </c>
      <c r="C8" s="2">
        <v>9</v>
      </c>
      <c r="D8" s="2">
        <f>18+1</f>
        <v>19</v>
      </c>
      <c r="E8" s="2">
        <f>13-1</f>
        <v>12</v>
      </c>
      <c r="F8" s="2">
        <v>5</v>
      </c>
      <c r="G8" s="2">
        <v>3</v>
      </c>
      <c r="H8" s="2">
        <v>2</v>
      </c>
      <c r="I8" s="2">
        <v>0</v>
      </c>
      <c r="J8" s="2">
        <v>0</v>
      </c>
      <c r="K8" s="2">
        <v>0</v>
      </c>
    </row>
    <row r="9" spans="1:11" x14ac:dyDescent="0.25">
      <c r="A9" s="1" t="s">
        <v>20</v>
      </c>
      <c r="B9" s="2">
        <v>63</v>
      </c>
      <c r="C9" s="2">
        <v>10</v>
      </c>
      <c r="D9" s="2">
        <v>24</v>
      </c>
      <c r="E9" s="2">
        <v>17</v>
      </c>
      <c r="F9" s="2">
        <v>4</v>
      </c>
      <c r="G9" s="2">
        <v>5</v>
      </c>
      <c r="H9" s="2">
        <v>2</v>
      </c>
      <c r="I9" s="2">
        <v>0</v>
      </c>
      <c r="J9" s="2">
        <v>0</v>
      </c>
      <c r="K9" s="2">
        <v>1</v>
      </c>
    </row>
    <row r="10" spans="1:11" x14ac:dyDescent="0.25">
      <c r="A10" s="1" t="s">
        <v>21</v>
      </c>
      <c r="B10" s="2">
        <v>41</v>
      </c>
      <c r="C10" s="2">
        <v>9</v>
      </c>
      <c r="D10" s="2">
        <f>7+1</f>
        <v>8</v>
      </c>
      <c r="E10" s="2">
        <f>13-1</f>
        <v>12</v>
      </c>
      <c r="F10" s="2">
        <v>5</v>
      </c>
      <c r="G10" s="2">
        <v>2</v>
      </c>
      <c r="H10" s="2">
        <v>3</v>
      </c>
      <c r="I10" s="2">
        <v>0</v>
      </c>
      <c r="J10" s="2">
        <v>1</v>
      </c>
      <c r="K10" s="2">
        <v>1</v>
      </c>
    </row>
    <row r="11" spans="1:11" x14ac:dyDescent="0.25">
      <c r="A11" s="1" t="s">
        <v>22</v>
      </c>
      <c r="B11" s="2">
        <v>71</v>
      </c>
      <c r="C11" s="2">
        <v>31</v>
      </c>
      <c r="D11" s="2">
        <v>28</v>
      </c>
      <c r="E11" s="2">
        <v>7</v>
      </c>
      <c r="F11" s="2">
        <v>4</v>
      </c>
      <c r="G11" s="2">
        <v>0</v>
      </c>
      <c r="H11" s="2">
        <v>1</v>
      </c>
      <c r="I11" s="2">
        <v>0</v>
      </c>
      <c r="J11" s="2">
        <v>0</v>
      </c>
      <c r="K11" s="2">
        <v>0</v>
      </c>
    </row>
    <row r="12" spans="1:11" x14ac:dyDescent="0.25">
      <c r="A12" s="1" t="s">
        <v>23</v>
      </c>
      <c r="B12" s="2">
        <v>6</v>
      </c>
      <c r="C12" s="2">
        <v>6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</row>
    <row r="13" spans="1:11" x14ac:dyDescent="0.25">
      <c r="A13" s="1" t="s">
        <v>25</v>
      </c>
      <c r="B13" s="2">
        <v>7</v>
      </c>
      <c r="C13" s="2">
        <v>2</v>
      </c>
      <c r="D13" s="2">
        <v>1</v>
      </c>
      <c r="E13" s="2">
        <v>2</v>
      </c>
      <c r="F13" s="2">
        <v>2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</row>
    <row r="14" spans="1:11" x14ac:dyDescent="0.25">
      <c r="A14" s="1" t="s">
        <v>26</v>
      </c>
      <c r="B14" s="2">
        <v>12</v>
      </c>
      <c r="C14" s="2">
        <v>2</v>
      </c>
      <c r="D14" s="2">
        <v>6</v>
      </c>
      <c r="E14" s="2">
        <v>3</v>
      </c>
      <c r="F14" s="2">
        <v>1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</row>
    <row r="15" spans="1:11" x14ac:dyDescent="0.25">
      <c r="A15" s="1" t="s">
        <v>27</v>
      </c>
      <c r="B15" s="2">
        <v>16</v>
      </c>
      <c r="C15" s="2">
        <v>4</v>
      </c>
      <c r="D15" s="2">
        <v>7</v>
      </c>
      <c r="E15" s="2">
        <v>3</v>
      </c>
      <c r="F15" s="2">
        <v>2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</row>
    <row r="16" spans="1:11" x14ac:dyDescent="0.25">
      <c r="A16" s="1" t="s">
        <v>24</v>
      </c>
      <c r="B16" s="2">
        <v>35</v>
      </c>
      <c r="C16" s="2">
        <v>4</v>
      </c>
      <c r="D16" s="2">
        <f>7+1</f>
        <v>8</v>
      </c>
      <c r="E16" s="2">
        <f>11-1+1</f>
        <v>11</v>
      </c>
      <c r="F16" s="2">
        <f>8-1</f>
        <v>7</v>
      </c>
      <c r="G16" s="2">
        <v>3</v>
      </c>
      <c r="H16" s="2">
        <v>1</v>
      </c>
      <c r="I16" s="2">
        <v>0</v>
      </c>
      <c r="J16" s="2">
        <v>1</v>
      </c>
      <c r="K16" s="2">
        <v>0</v>
      </c>
    </row>
    <row r="17" spans="1:11" x14ac:dyDescent="0.25">
      <c r="A17" s="1" t="s">
        <v>28</v>
      </c>
      <c r="B17" s="2">
        <v>9</v>
      </c>
      <c r="C17" s="2">
        <v>3</v>
      </c>
      <c r="D17" s="2">
        <v>4</v>
      </c>
      <c r="E17" s="2">
        <v>2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</row>
    <row r="18" spans="1:11" x14ac:dyDescent="0.25">
      <c r="A18" s="1" t="s">
        <v>30</v>
      </c>
      <c r="B18" s="2">
        <v>10</v>
      </c>
      <c r="C18" s="2">
        <v>1</v>
      </c>
      <c r="D18" s="2">
        <v>1</v>
      </c>
      <c r="E18" s="2">
        <v>4</v>
      </c>
      <c r="F18" s="2">
        <v>2</v>
      </c>
      <c r="G18" s="2">
        <v>0</v>
      </c>
      <c r="H18" s="2">
        <v>2</v>
      </c>
      <c r="I18" s="2">
        <v>0</v>
      </c>
      <c r="J18" s="2">
        <v>0</v>
      </c>
      <c r="K18" s="2">
        <v>0</v>
      </c>
    </row>
    <row r="19" spans="1:11" x14ac:dyDescent="0.25">
      <c r="A19" s="1" t="s">
        <v>29</v>
      </c>
      <c r="B19" s="2">
        <v>38</v>
      </c>
      <c r="C19" s="2">
        <v>4</v>
      </c>
      <c r="D19" s="2">
        <v>12</v>
      </c>
      <c r="E19" s="2">
        <f>9+1</f>
        <v>10</v>
      </c>
      <c r="F19" s="2">
        <f>12-1</f>
        <v>11</v>
      </c>
      <c r="G19" s="2">
        <v>1</v>
      </c>
      <c r="H19" s="2">
        <v>0</v>
      </c>
      <c r="I19" s="2">
        <v>0</v>
      </c>
      <c r="J19" s="2">
        <v>0</v>
      </c>
      <c r="K19" s="2">
        <v>0</v>
      </c>
    </row>
    <row r="20" spans="1:11" x14ac:dyDescent="0.25">
      <c r="A20" s="1" t="s">
        <v>32</v>
      </c>
      <c r="B20" s="2">
        <v>26</v>
      </c>
      <c r="C20" s="2">
        <v>12</v>
      </c>
      <c r="D20" s="2">
        <v>7</v>
      </c>
      <c r="E20" s="2">
        <v>7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</row>
    <row r="21" spans="1:11" x14ac:dyDescent="0.25">
      <c r="A21" s="1" t="s">
        <v>31</v>
      </c>
      <c r="B21" s="2">
        <v>12</v>
      </c>
      <c r="C21" s="2">
        <f>8+1</f>
        <v>9</v>
      </c>
      <c r="D21" s="2">
        <f>2-1</f>
        <v>1</v>
      </c>
      <c r="E21" s="2">
        <v>1</v>
      </c>
      <c r="F21" s="2">
        <v>1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</row>
    <row r="22" spans="1:11" x14ac:dyDescent="0.25">
      <c r="A22" s="1" t="s">
        <v>33</v>
      </c>
      <c r="B22" s="2">
        <v>6</v>
      </c>
      <c r="C22" s="2">
        <v>4</v>
      </c>
      <c r="D22" s="2">
        <v>2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</row>
    <row r="23" spans="1:11" s="3" customFormat="1" x14ac:dyDescent="0.25">
      <c r="A23" s="1" t="s">
        <v>34</v>
      </c>
      <c r="B23" s="2">
        <v>7</v>
      </c>
      <c r="C23" s="2">
        <v>4</v>
      </c>
      <c r="D23" s="2">
        <v>3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</row>
    <row r="24" spans="1:11" s="3" customFormat="1" x14ac:dyDescent="0.25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s="3" customFormat="1" x14ac:dyDescent="0.25">
      <c r="A25" s="1" t="s">
        <v>35</v>
      </c>
      <c r="B25" s="8">
        <f>SUM(B8:B24)</f>
        <v>409</v>
      </c>
      <c r="C25" s="8">
        <f t="shared" ref="C25:K25" si="0">SUM(C8:C24)</f>
        <v>114</v>
      </c>
      <c r="D25" s="8">
        <f t="shared" si="0"/>
        <v>131</v>
      </c>
      <c r="E25" s="8">
        <f t="shared" si="0"/>
        <v>91</v>
      </c>
      <c r="F25" s="8">
        <f t="shared" si="0"/>
        <v>44</v>
      </c>
      <c r="G25" s="8">
        <f t="shared" si="0"/>
        <v>14</v>
      </c>
      <c r="H25" s="8">
        <f t="shared" si="0"/>
        <v>11</v>
      </c>
      <c r="I25" s="8">
        <f t="shared" si="0"/>
        <v>0</v>
      </c>
      <c r="J25" s="8">
        <f t="shared" si="0"/>
        <v>2</v>
      </c>
      <c r="K25" s="8">
        <f t="shared" si="0"/>
        <v>2</v>
      </c>
    </row>
    <row r="26" spans="1:11" s="3" customFormat="1" x14ac:dyDescent="0.25">
      <c r="A26" s="9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s="3" customFormat="1" x14ac:dyDescent="0.25">
      <c r="A27" s="1" t="s">
        <v>36</v>
      </c>
      <c r="B27" s="2"/>
      <c r="C27" s="10" t="s">
        <v>37</v>
      </c>
      <c r="D27" s="10" t="s">
        <v>37</v>
      </c>
      <c r="E27" s="10" t="s">
        <v>37</v>
      </c>
      <c r="F27" s="10" t="s">
        <v>37</v>
      </c>
      <c r="G27" s="10" t="s">
        <v>37</v>
      </c>
      <c r="H27" s="10" t="s">
        <v>37</v>
      </c>
      <c r="I27" s="10" t="s">
        <v>37</v>
      </c>
      <c r="J27" s="10" t="s">
        <v>37</v>
      </c>
      <c r="K27" s="10" t="s">
        <v>37</v>
      </c>
    </row>
    <row r="28" spans="1:11" s="3" customFormat="1" ht="15.75" x14ac:dyDescent="0.25">
      <c r="A28" s="6" t="s">
        <v>9</v>
      </c>
      <c r="B28" s="7" t="s">
        <v>10</v>
      </c>
      <c r="C28" s="7" t="s">
        <v>11</v>
      </c>
      <c r="D28" s="7" t="s">
        <v>12</v>
      </c>
      <c r="E28" s="7" t="s">
        <v>13</v>
      </c>
      <c r="F28" s="7" t="s">
        <v>14</v>
      </c>
      <c r="G28" s="7" t="s">
        <v>15</v>
      </c>
      <c r="H28" s="7" t="s">
        <v>16</v>
      </c>
      <c r="I28" s="7">
        <v>0</v>
      </c>
      <c r="J28" s="7" t="s">
        <v>17</v>
      </c>
      <c r="K28" s="7" t="s">
        <v>18</v>
      </c>
    </row>
    <row r="29" spans="1:11" s="3" customFormat="1" x14ac:dyDescent="0.25">
      <c r="A29" s="1" t="s">
        <v>19</v>
      </c>
      <c r="B29" s="2">
        <v>50</v>
      </c>
      <c r="C29" s="11">
        <f t="shared" ref="C29:K44" si="1">(C8/$B8)*100</f>
        <v>18</v>
      </c>
      <c r="D29" s="11">
        <f t="shared" ref="D29:K29" si="2">(D8/$B$8)*100</f>
        <v>38</v>
      </c>
      <c r="E29" s="11">
        <f t="shared" si="2"/>
        <v>24</v>
      </c>
      <c r="F29" s="11">
        <f t="shared" si="2"/>
        <v>10</v>
      </c>
      <c r="G29" s="11">
        <f t="shared" si="2"/>
        <v>6</v>
      </c>
      <c r="H29" s="11">
        <f t="shared" si="2"/>
        <v>4</v>
      </c>
      <c r="I29" s="11">
        <f t="shared" si="2"/>
        <v>0</v>
      </c>
      <c r="J29" s="11">
        <f t="shared" si="2"/>
        <v>0</v>
      </c>
      <c r="K29" s="11">
        <f t="shared" si="2"/>
        <v>0</v>
      </c>
    </row>
    <row r="30" spans="1:11" s="3" customFormat="1" x14ac:dyDescent="0.25">
      <c r="A30" s="1" t="s">
        <v>20</v>
      </c>
      <c r="B30" s="2">
        <v>63</v>
      </c>
      <c r="C30" s="11">
        <f t="shared" si="1"/>
        <v>15.873015873015872</v>
      </c>
      <c r="D30" s="11">
        <f t="shared" si="1"/>
        <v>38.095238095238095</v>
      </c>
      <c r="E30" s="11">
        <f t="shared" si="1"/>
        <v>26.984126984126984</v>
      </c>
      <c r="F30" s="11">
        <f t="shared" si="1"/>
        <v>6.3492063492063489</v>
      </c>
      <c r="G30" s="11">
        <f t="shared" si="1"/>
        <v>7.9365079365079358</v>
      </c>
      <c r="H30" s="11">
        <f t="shared" si="1"/>
        <v>3.1746031746031744</v>
      </c>
      <c r="I30" s="11">
        <f t="shared" si="1"/>
        <v>0</v>
      </c>
      <c r="J30" s="11">
        <f t="shared" si="1"/>
        <v>0</v>
      </c>
      <c r="K30" s="11">
        <f t="shared" si="1"/>
        <v>1.5873015873015872</v>
      </c>
    </row>
    <row r="31" spans="1:11" s="3" customFormat="1" x14ac:dyDescent="0.25">
      <c r="A31" s="1" t="s">
        <v>21</v>
      </c>
      <c r="B31" s="2">
        <v>41</v>
      </c>
      <c r="C31" s="11">
        <f t="shared" si="1"/>
        <v>21.951219512195124</v>
      </c>
      <c r="D31" s="11">
        <f t="shared" si="1"/>
        <v>19.512195121951219</v>
      </c>
      <c r="E31" s="11">
        <f t="shared" si="1"/>
        <v>29.268292682926827</v>
      </c>
      <c r="F31" s="11">
        <f t="shared" si="1"/>
        <v>12.195121951219512</v>
      </c>
      <c r="G31" s="11">
        <f t="shared" si="1"/>
        <v>4.8780487804878048</v>
      </c>
      <c r="H31" s="11">
        <f t="shared" si="1"/>
        <v>7.3170731707317067</v>
      </c>
      <c r="I31" s="11">
        <f t="shared" si="1"/>
        <v>0</v>
      </c>
      <c r="J31" s="11">
        <f t="shared" si="1"/>
        <v>2.4390243902439024</v>
      </c>
      <c r="K31" s="11">
        <f t="shared" si="1"/>
        <v>2.4390243902439024</v>
      </c>
    </row>
    <row r="32" spans="1:11" s="3" customFormat="1" x14ac:dyDescent="0.25">
      <c r="A32" s="1" t="s">
        <v>22</v>
      </c>
      <c r="B32" s="2">
        <v>71</v>
      </c>
      <c r="C32" s="11">
        <f t="shared" si="1"/>
        <v>43.661971830985912</v>
      </c>
      <c r="D32" s="11">
        <f t="shared" si="1"/>
        <v>39.436619718309856</v>
      </c>
      <c r="E32" s="11">
        <f t="shared" si="1"/>
        <v>9.8591549295774641</v>
      </c>
      <c r="F32" s="11">
        <f t="shared" si="1"/>
        <v>5.6338028169014089</v>
      </c>
      <c r="G32" s="11">
        <f t="shared" si="1"/>
        <v>0</v>
      </c>
      <c r="H32" s="11">
        <f t="shared" si="1"/>
        <v>1.4084507042253522</v>
      </c>
      <c r="I32" s="11">
        <f t="shared" si="1"/>
        <v>0</v>
      </c>
      <c r="J32" s="11">
        <f t="shared" si="1"/>
        <v>0</v>
      </c>
      <c r="K32" s="11">
        <f t="shared" si="1"/>
        <v>0</v>
      </c>
    </row>
    <row r="33" spans="1:11" s="3" customFormat="1" x14ac:dyDescent="0.25">
      <c r="A33" s="1" t="s">
        <v>23</v>
      </c>
      <c r="B33" s="2">
        <v>6</v>
      </c>
      <c r="C33" s="11">
        <f t="shared" si="1"/>
        <v>100</v>
      </c>
      <c r="D33" s="11">
        <f t="shared" si="1"/>
        <v>0</v>
      </c>
      <c r="E33" s="11">
        <f t="shared" si="1"/>
        <v>0</v>
      </c>
      <c r="F33" s="11">
        <f t="shared" si="1"/>
        <v>0</v>
      </c>
      <c r="G33" s="11">
        <f t="shared" si="1"/>
        <v>0</v>
      </c>
      <c r="H33" s="11">
        <f t="shared" si="1"/>
        <v>0</v>
      </c>
      <c r="I33" s="11">
        <f t="shared" si="1"/>
        <v>0</v>
      </c>
      <c r="J33" s="11">
        <f t="shared" si="1"/>
        <v>0</v>
      </c>
      <c r="K33" s="11">
        <f t="shared" si="1"/>
        <v>0</v>
      </c>
    </row>
    <row r="34" spans="1:11" s="3" customFormat="1" x14ac:dyDescent="0.25">
      <c r="A34" s="1" t="s">
        <v>25</v>
      </c>
      <c r="B34" s="2">
        <v>7</v>
      </c>
      <c r="C34" s="11">
        <f t="shared" si="1"/>
        <v>28.571428571428569</v>
      </c>
      <c r="D34" s="11">
        <f t="shared" si="1"/>
        <v>14.285714285714285</v>
      </c>
      <c r="E34" s="11">
        <f t="shared" si="1"/>
        <v>28.571428571428569</v>
      </c>
      <c r="F34" s="11">
        <f t="shared" si="1"/>
        <v>28.571428571428569</v>
      </c>
      <c r="G34" s="11">
        <f t="shared" si="1"/>
        <v>0</v>
      </c>
      <c r="H34" s="11">
        <f t="shared" si="1"/>
        <v>0</v>
      </c>
      <c r="I34" s="11">
        <f t="shared" si="1"/>
        <v>0</v>
      </c>
      <c r="J34" s="11">
        <f t="shared" si="1"/>
        <v>0</v>
      </c>
      <c r="K34" s="11">
        <f t="shared" si="1"/>
        <v>0</v>
      </c>
    </row>
    <row r="35" spans="1:11" s="3" customFormat="1" x14ac:dyDescent="0.25">
      <c r="A35" s="1" t="s">
        <v>26</v>
      </c>
      <c r="B35" s="2">
        <v>12</v>
      </c>
      <c r="C35" s="11">
        <f t="shared" si="1"/>
        <v>16.666666666666664</v>
      </c>
      <c r="D35" s="11">
        <f t="shared" si="1"/>
        <v>50</v>
      </c>
      <c r="E35" s="11">
        <f t="shared" si="1"/>
        <v>25</v>
      </c>
      <c r="F35" s="11">
        <f t="shared" si="1"/>
        <v>8.3333333333333321</v>
      </c>
      <c r="G35" s="11">
        <f t="shared" si="1"/>
        <v>0</v>
      </c>
      <c r="H35" s="11">
        <f t="shared" si="1"/>
        <v>0</v>
      </c>
      <c r="I35" s="11">
        <f t="shared" si="1"/>
        <v>0</v>
      </c>
      <c r="J35" s="11">
        <f t="shared" si="1"/>
        <v>0</v>
      </c>
      <c r="K35" s="11">
        <f t="shared" si="1"/>
        <v>0</v>
      </c>
    </row>
    <row r="36" spans="1:11" s="3" customFormat="1" x14ac:dyDescent="0.25">
      <c r="A36" s="1" t="s">
        <v>27</v>
      </c>
      <c r="B36" s="2">
        <f>B15</f>
        <v>16</v>
      </c>
      <c r="C36" s="11">
        <f t="shared" si="1"/>
        <v>25</v>
      </c>
      <c r="D36" s="11">
        <f t="shared" si="1"/>
        <v>43.75</v>
      </c>
      <c r="E36" s="11">
        <f t="shared" si="1"/>
        <v>18.75</v>
      </c>
      <c r="F36" s="11">
        <f t="shared" si="1"/>
        <v>12.5</v>
      </c>
      <c r="G36" s="11">
        <f t="shared" si="1"/>
        <v>0</v>
      </c>
      <c r="H36" s="11">
        <f t="shared" si="1"/>
        <v>0</v>
      </c>
      <c r="I36" s="11">
        <f t="shared" si="1"/>
        <v>0</v>
      </c>
      <c r="J36" s="11">
        <f t="shared" si="1"/>
        <v>0</v>
      </c>
      <c r="K36" s="11">
        <f t="shared" si="1"/>
        <v>0</v>
      </c>
    </row>
    <row r="37" spans="1:11" s="3" customFormat="1" x14ac:dyDescent="0.25">
      <c r="A37" s="1" t="s">
        <v>24</v>
      </c>
      <c r="B37" s="2">
        <v>35</v>
      </c>
      <c r="C37" s="11">
        <f t="shared" si="1"/>
        <v>11.428571428571429</v>
      </c>
      <c r="D37" s="11">
        <f t="shared" si="1"/>
        <v>22.857142857142858</v>
      </c>
      <c r="E37" s="11">
        <f t="shared" si="1"/>
        <v>31.428571428571427</v>
      </c>
      <c r="F37" s="11">
        <f t="shared" si="1"/>
        <v>20</v>
      </c>
      <c r="G37" s="11">
        <f t="shared" si="1"/>
        <v>8.5714285714285712</v>
      </c>
      <c r="H37" s="11">
        <f t="shared" si="1"/>
        <v>2.8571428571428572</v>
      </c>
      <c r="I37" s="11">
        <f t="shared" si="1"/>
        <v>0</v>
      </c>
      <c r="J37" s="11">
        <f t="shared" si="1"/>
        <v>2.8571428571428572</v>
      </c>
      <c r="K37" s="11">
        <f t="shared" si="1"/>
        <v>0</v>
      </c>
    </row>
    <row r="38" spans="1:11" s="3" customFormat="1" x14ac:dyDescent="0.25">
      <c r="A38" s="1" t="s">
        <v>28</v>
      </c>
      <c r="B38" s="2">
        <v>9</v>
      </c>
      <c r="C38" s="11">
        <f t="shared" si="1"/>
        <v>33.333333333333329</v>
      </c>
      <c r="D38" s="11">
        <f t="shared" si="1"/>
        <v>44.444444444444443</v>
      </c>
      <c r="E38" s="11">
        <f t="shared" si="1"/>
        <v>22.222222222222221</v>
      </c>
      <c r="F38" s="11">
        <f t="shared" si="1"/>
        <v>0</v>
      </c>
      <c r="G38" s="11">
        <f t="shared" si="1"/>
        <v>0</v>
      </c>
      <c r="H38" s="11">
        <f t="shared" si="1"/>
        <v>0</v>
      </c>
      <c r="I38" s="11">
        <f t="shared" si="1"/>
        <v>0</v>
      </c>
      <c r="J38" s="11">
        <f t="shared" si="1"/>
        <v>0</v>
      </c>
      <c r="K38" s="11">
        <f t="shared" si="1"/>
        <v>0</v>
      </c>
    </row>
    <row r="39" spans="1:11" s="3" customFormat="1" x14ac:dyDescent="0.25">
      <c r="A39" s="1" t="s">
        <v>30</v>
      </c>
      <c r="B39" s="2">
        <v>10</v>
      </c>
      <c r="C39" s="11">
        <f t="shared" si="1"/>
        <v>10</v>
      </c>
      <c r="D39" s="11">
        <f t="shared" si="1"/>
        <v>10</v>
      </c>
      <c r="E39" s="11">
        <f t="shared" si="1"/>
        <v>40</v>
      </c>
      <c r="F39" s="11">
        <f t="shared" si="1"/>
        <v>20</v>
      </c>
      <c r="G39" s="11">
        <f t="shared" si="1"/>
        <v>0</v>
      </c>
      <c r="H39" s="11">
        <f t="shared" si="1"/>
        <v>20</v>
      </c>
      <c r="I39" s="11">
        <f t="shared" si="1"/>
        <v>0</v>
      </c>
      <c r="J39" s="11">
        <f t="shared" si="1"/>
        <v>0</v>
      </c>
      <c r="K39" s="11">
        <f t="shared" si="1"/>
        <v>0</v>
      </c>
    </row>
    <row r="40" spans="1:11" s="3" customFormat="1" x14ac:dyDescent="0.25">
      <c r="A40" s="1" t="s">
        <v>29</v>
      </c>
      <c r="B40" s="2">
        <v>38</v>
      </c>
      <c r="C40" s="11">
        <f t="shared" si="1"/>
        <v>10.526315789473683</v>
      </c>
      <c r="D40" s="11">
        <f t="shared" si="1"/>
        <v>31.578947368421051</v>
      </c>
      <c r="E40" s="11">
        <f t="shared" si="1"/>
        <v>26.315789473684209</v>
      </c>
      <c r="F40" s="11">
        <f t="shared" si="1"/>
        <v>28.947368421052634</v>
      </c>
      <c r="G40" s="11">
        <f t="shared" si="1"/>
        <v>2.6315789473684208</v>
      </c>
      <c r="H40" s="11">
        <f t="shared" si="1"/>
        <v>0</v>
      </c>
      <c r="I40" s="11">
        <f t="shared" si="1"/>
        <v>0</v>
      </c>
      <c r="J40" s="11">
        <f t="shared" si="1"/>
        <v>0</v>
      </c>
      <c r="K40" s="11">
        <f t="shared" si="1"/>
        <v>0</v>
      </c>
    </row>
    <row r="41" spans="1:11" s="3" customFormat="1" x14ac:dyDescent="0.25">
      <c r="A41" s="1" t="s">
        <v>32</v>
      </c>
      <c r="B41" s="2">
        <v>26</v>
      </c>
      <c r="C41" s="11">
        <f t="shared" si="1"/>
        <v>46.153846153846153</v>
      </c>
      <c r="D41" s="11">
        <f t="shared" si="1"/>
        <v>26.923076923076923</v>
      </c>
      <c r="E41" s="11">
        <f t="shared" si="1"/>
        <v>26.923076923076923</v>
      </c>
      <c r="F41" s="11">
        <f t="shared" si="1"/>
        <v>0</v>
      </c>
      <c r="G41" s="11">
        <f t="shared" si="1"/>
        <v>0</v>
      </c>
      <c r="H41" s="11">
        <f t="shared" si="1"/>
        <v>0</v>
      </c>
      <c r="I41" s="11">
        <f t="shared" si="1"/>
        <v>0</v>
      </c>
      <c r="J41" s="11">
        <f t="shared" si="1"/>
        <v>0</v>
      </c>
      <c r="K41" s="11">
        <f t="shared" si="1"/>
        <v>0</v>
      </c>
    </row>
    <row r="42" spans="1:11" s="3" customFormat="1" x14ac:dyDescent="0.25">
      <c r="A42" s="1" t="s">
        <v>31</v>
      </c>
      <c r="B42" s="2">
        <v>12</v>
      </c>
      <c r="C42" s="11">
        <f t="shared" si="1"/>
        <v>75</v>
      </c>
      <c r="D42" s="11">
        <f t="shared" si="1"/>
        <v>8.3333333333333321</v>
      </c>
      <c r="E42" s="11">
        <f t="shared" si="1"/>
        <v>8.3333333333333321</v>
      </c>
      <c r="F42" s="11">
        <f t="shared" si="1"/>
        <v>8.3333333333333321</v>
      </c>
      <c r="G42" s="11">
        <f t="shared" si="1"/>
        <v>0</v>
      </c>
      <c r="H42" s="11">
        <f t="shared" si="1"/>
        <v>0</v>
      </c>
      <c r="I42" s="11">
        <f t="shared" si="1"/>
        <v>0</v>
      </c>
      <c r="J42" s="11">
        <f t="shared" si="1"/>
        <v>0</v>
      </c>
      <c r="K42" s="11">
        <f t="shared" si="1"/>
        <v>0</v>
      </c>
    </row>
    <row r="43" spans="1:11" s="3" customFormat="1" x14ac:dyDescent="0.25">
      <c r="A43" s="1" t="s">
        <v>33</v>
      </c>
      <c r="B43" s="2">
        <v>6</v>
      </c>
      <c r="C43" s="11">
        <f t="shared" si="1"/>
        <v>66.666666666666657</v>
      </c>
      <c r="D43" s="11">
        <f t="shared" si="1"/>
        <v>33.333333333333329</v>
      </c>
      <c r="E43" s="11">
        <f t="shared" si="1"/>
        <v>0</v>
      </c>
      <c r="F43" s="11">
        <f t="shared" si="1"/>
        <v>0</v>
      </c>
      <c r="G43" s="11">
        <f t="shared" si="1"/>
        <v>0</v>
      </c>
      <c r="H43" s="11">
        <f t="shared" si="1"/>
        <v>0</v>
      </c>
      <c r="I43" s="11">
        <f t="shared" si="1"/>
        <v>0</v>
      </c>
      <c r="J43" s="11">
        <f t="shared" si="1"/>
        <v>0</v>
      </c>
      <c r="K43" s="11">
        <f t="shared" si="1"/>
        <v>0</v>
      </c>
    </row>
    <row r="44" spans="1:11" s="3" customFormat="1" x14ac:dyDescent="0.25">
      <c r="A44" s="1" t="s">
        <v>34</v>
      </c>
      <c r="B44" s="2">
        <v>7</v>
      </c>
      <c r="C44" s="11">
        <f t="shared" si="1"/>
        <v>57.142857142857139</v>
      </c>
      <c r="D44" s="11">
        <f t="shared" si="1"/>
        <v>42.857142857142854</v>
      </c>
      <c r="E44" s="11">
        <f t="shared" si="1"/>
        <v>0</v>
      </c>
      <c r="F44" s="11">
        <f t="shared" si="1"/>
        <v>0</v>
      </c>
      <c r="G44" s="11">
        <f t="shared" si="1"/>
        <v>0</v>
      </c>
      <c r="H44" s="11">
        <f t="shared" si="1"/>
        <v>0</v>
      </c>
      <c r="I44" s="11">
        <f t="shared" si="1"/>
        <v>0</v>
      </c>
      <c r="J44" s="11">
        <f t="shared" si="1"/>
        <v>0</v>
      </c>
      <c r="K44" s="11">
        <f t="shared" si="1"/>
        <v>0</v>
      </c>
    </row>
    <row r="45" spans="1:11" x14ac:dyDescent="0.25">
      <c r="B45" s="3">
        <f>SUM(B29:B44)</f>
        <v>409</v>
      </c>
    </row>
    <row r="46" spans="1:11" ht="15.75" x14ac:dyDescent="0.25">
      <c r="A46" s="12" t="s">
        <v>38</v>
      </c>
    </row>
    <row r="47" spans="1:11" ht="15.75" x14ac:dyDescent="0.25">
      <c r="A47" s="6" t="s">
        <v>36</v>
      </c>
      <c r="B47" s="2"/>
      <c r="C47" s="10" t="s">
        <v>37</v>
      </c>
      <c r="D47" s="10" t="s">
        <v>37</v>
      </c>
      <c r="E47" s="10" t="s">
        <v>37</v>
      </c>
      <c r="F47" s="10" t="s">
        <v>37</v>
      </c>
      <c r="G47" s="10" t="s">
        <v>37</v>
      </c>
      <c r="H47" s="10" t="s">
        <v>37</v>
      </c>
      <c r="I47" s="10" t="s">
        <v>37</v>
      </c>
      <c r="J47" s="10" t="s">
        <v>37</v>
      </c>
      <c r="K47" s="10" t="s">
        <v>37</v>
      </c>
    </row>
    <row r="48" spans="1:11" ht="15.75" x14ac:dyDescent="0.25">
      <c r="A48" s="6" t="s">
        <v>9</v>
      </c>
      <c r="B48" s="7" t="s">
        <v>10</v>
      </c>
      <c r="C48" s="7" t="s">
        <v>11</v>
      </c>
      <c r="D48" s="7" t="s">
        <v>12</v>
      </c>
      <c r="E48" s="7" t="s">
        <v>13</v>
      </c>
      <c r="F48" s="7" t="s">
        <v>14</v>
      </c>
      <c r="G48" s="7" t="s">
        <v>15</v>
      </c>
      <c r="H48" s="7" t="s">
        <v>16</v>
      </c>
      <c r="I48" s="7">
        <v>0</v>
      </c>
      <c r="J48" s="7" t="s">
        <v>17</v>
      </c>
      <c r="K48" s="7" t="s">
        <v>18</v>
      </c>
    </row>
    <row r="49" spans="1:12" x14ac:dyDescent="0.25">
      <c r="A49" s="1" t="s">
        <v>19</v>
      </c>
      <c r="B49" s="2">
        <v>50</v>
      </c>
      <c r="C49" s="11">
        <f>C29</f>
        <v>18</v>
      </c>
      <c r="D49" s="11">
        <f>SUM(C29:D29)</f>
        <v>56</v>
      </c>
      <c r="E49" s="11">
        <f>SUM(C29:E29)</f>
        <v>80</v>
      </c>
      <c r="F49" s="11">
        <f>SUM(C29:F29)</f>
        <v>90</v>
      </c>
      <c r="G49" s="11">
        <f>SUM(C29:G29)</f>
        <v>96</v>
      </c>
      <c r="H49" s="11">
        <f>SUM(C29:H29)</f>
        <v>100</v>
      </c>
      <c r="I49" s="11">
        <f>SUM(C29:J29)</f>
        <v>100</v>
      </c>
      <c r="J49" s="11">
        <f>SUM(C29:J29)</f>
        <v>100</v>
      </c>
      <c r="K49" s="11">
        <f>SUM(C29:K29)</f>
        <v>100</v>
      </c>
    </row>
    <row r="50" spans="1:12" x14ac:dyDescent="0.25">
      <c r="A50" s="1" t="s">
        <v>20</v>
      </c>
      <c r="B50" s="2">
        <v>63</v>
      </c>
      <c r="C50" s="11">
        <f t="shared" ref="C50:C64" si="3">C30</f>
        <v>15.873015873015872</v>
      </c>
      <c r="D50" s="11">
        <f t="shared" ref="D50:D64" si="4">SUM(C30:D30)</f>
        <v>53.968253968253968</v>
      </c>
      <c r="E50" s="11">
        <f t="shared" ref="E50:E64" si="5">SUM(C30:E30)</f>
        <v>80.952380952380949</v>
      </c>
      <c r="F50" s="11">
        <f t="shared" ref="F50:F64" si="6">SUM(C30:F30)</f>
        <v>87.301587301587304</v>
      </c>
      <c r="G50" s="11">
        <f t="shared" ref="G50:G64" si="7">SUM(C30:G30)</f>
        <v>95.238095238095241</v>
      </c>
      <c r="H50" s="11">
        <f t="shared" ref="H50:H64" si="8">SUM(C30:H30)</f>
        <v>98.412698412698418</v>
      </c>
      <c r="I50" s="11">
        <f t="shared" ref="I50:I64" si="9">SUM(C30:J30)</f>
        <v>98.412698412698418</v>
      </c>
      <c r="J50" s="11">
        <f t="shared" ref="J50:J64" si="10">SUM(C30:J30)</f>
        <v>98.412698412698418</v>
      </c>
      <c r="K50" s="11">
        <f t="shared" ref="K50:K64" si="11">SUM(C30:K30)</f>
        <v>100</v>
      </c>
    </row>
    <row r="51" spans="1:12" x14ac:dyDescent="0.25">
      <c r="A51" s="1" t="s">
        <v>21</v>
      </c>
      <c r="B51" s="2">
        <v>41</v>
      </c>
      <c r="C51" s="11">
        <f t="shared" si="3"/>
        <v>21.951219512195124</v>
      </c>
      <c r="D51" s="11">
        <f t="shared" si="4"/>
        <v>41.463414634146346</v>
      </c>
      <c r="E51" s="11">
        <f t="shared" si="5"/>
        <v>70.731707317073173</v>
      </c>
      <c r="F51" s="11">
        <f t="shared" si="6"/>
        <v>82.926829268292693</v>
      </c>
      <c r="G51" s="11">
        <f t="shared" si="7"/>
        <v>87.804878048780495</v>
      </c>
      <c r="H51" s="11">
        <f t="shared" si="8"/>
        <v>95.121951219512198</v>
      </c>
      <c r="I51" s="11">
        <f t="shared" si="9"/>
        <v>97.560975609756099</v>
      </c>
      <c r="J51" s="11">
        <f t="shared" si="10"/>
        <v>97.560975609756099</v>
      </c>
      <c r="K51" s="11">
        <f t="shared" si="11"/>
        <v>100</v>
      </c>
    </row>
    <row r="52" spans="1:12" x14ac:dyDescent="0.25">
      <c r="A52" s="1" t="s">
        <v>22</v>
      </c>
      <c r="B52" s="2">
        <v>71</v>
      </c>
      <c r="C52" s="11">
        <f t="shared" si="3"/>
        <v>43.661971830985912</v>
      </c>
      <c r="D52" s="11">
        <f t="shared" si="4"/>
        <v>83.098591549295776</v>
      </c>
      <c r="E52" s="11">
        <f t="shared" si="5"/>
        <v>92.957746478873247</v>
      </c>
      <c r="F52" s="11">
        <f t="shared" si="6"/>
        <v>98.591549295774655</v>
      </c>
      <c r="G52" s="11">
        <f t="shared" si="7"/>
        <v>98.591549295774655</v>
      </c>
      <c r="H52" s="11">
        <f t="shared" si="8"/>
        <v>100.00000000000001</v>
      </c>
      <c r="I52" s="11">
        <f t="shared" si="9"/>
        <v>100.00000000000001</v>
      </c>
      <c r="J52" s="11">
        <f t="shared" si="10"/>
        <v>100.00000000000001</v>
      </c>
      <c r="K52" s="11">
        <f t="shared" si="11"/>
        <v>100.00000000000001</v>
      </c>
    </row>
    <row r="53" spans="1:12" x14ac:dyDescent="0.25">
      <c r="A53" s="1" t="s">
        <v>23</v>
      </c>
      <c r="B53" s="2">
        <v>6</v>
      </c>
      <c r="C53" s="11">
        <f t="shared" si="3"/>
        <v>100</v>
      </c>
      <c r="D53" s="11">
        <f t="shared" si="4"/>
        <v>100</v>
      </c>
      <c r="E53" s="11">
        <f t="shared" si="5"/>
        <v>100</v>
      </c>
      <c r="F53" s="11">
        <f t="shared" si="6"/>
        <v>100</v>
      </c>
      <c r="G53" s="11">
        <f t="shared" si="7"/>
        <v>100</v>
      </c>
      <c r="H53" s="11">
        <f t="shared" si="8"/>
        <v>100</v>
      </c>
      <c r="I53" s="11">
        <f t="shared" si="9"/>
        <v>100</v>
      </c>
      <c r="J53" s="11">
        <f t="shared" si="10"/>
        <v>100</v>
      </c>
      <c r="K53" s="11">
        <f t="shared" si="11"/>
        <v>100</v>
      </c>
    </row>
    <row r="54" spans="1:12" x14ac:dyDescent="0.25">
      <c r="A54" s="1" t="s">
        <v>25</v>
      </c>
      <c r="B54" s="2">
        <v>7</v>
      </c>
      <c r="C54" s="11">
        <f t="shared" si="3"/>
        <v>28.571428571428569</v>
      </c>
      <c r="D54" s="11">
        <f t="shared" si="4"/>
        <v>42.857142857142854</v>
      </c>
      <c r="E54" s="11">
        <f t="shared" si="5"/>
        <v>71.428571428571416</v>
      </c>
      <c r="F54" s="11">
        <f t="shared" si="6"/>
        <v>99.999999999999986</v>
      </c>
      <c r="G54" s="11">
        <f t="shared" si="7"/>
        <v>99.999999999999986</v>
      </c>
      <c r="H54" s="11">
        <f t="shared" si="8"/>
        <v>99.999999999999986</v>
      </c>
      <c r="I54" s="11">
        <f t="shared" si="9"/>
        <v>99.999999999999986</v>
      </c>
      <c r="J54" s="11">
        <f t="shared" si="10"/>
        <v>99.999999999999986</v>
      </c>
      <c r="K54" s="11">
        <f t="shared" si="11"/>
        <v>99.999999999999986</v>
      </c>
    </row>
    <row r="55" spans="1:12" x14ac:dyDescent="0.25">
      <c r="A55" s="1" t="s">
        <v>26</v>
      </c>
      <c r="B55" s="2">
        <v>12</v>
      </c>
      <c r="C55" s="11">
        <f t="shared" si="3"/>
        <v>16.666666666666664</v>
      </c>
      <c r="D55" s="11">
        <f t="shared" si="4"/>
        <v>66.666666666666657</v>
      </c>
      <c r="E55" s="11">
        <f t="shared" si="5"/>
        <v>91.666666666666657</v>
      </c>
      <c r="F55" s="11">
        <f t="shared" si="6"/>
        <v>99.999999999999986</v>
      </c>
      <c r="G55" s="11">
        <f t="shared" si="7"/>
        <v>99.999999999999986</v>
      </c>
      <c r="H55" s="11">
        <f t="shared" si="8"/>
        <v>99.999999999999986</v>
      </c>
      <c r="I55" s="11">
        <f t="shared" si="9"/>
        <v>99.999999999999986</v>
      </c>
      <c r="J55" s="11">
        <f t="shared" si="10"/>
        <v>99.999999999999986</v>
      </c>
      <c r="K55" s="11">
        <f t="shared" si="11"/>
        <v>99.999999999999986</v>
      </c>
    </row>
    <row r="56" spans="1:12" x14ac:dyDescent="0.25">
      <c r="A56" s="1" t="s">
        <v>27</v>
      </c>
      <c r="B56" s="2">
        <f>B36</f>
        <v>16</v>
      </c>
      <c r="C56" s="11">
        <f t="shared" si="3"/>
        <v>25</v>
      </c>
      <c r="D56" s="11">
        <f t="shared" si="4"/>
        <v>68.75</v>
      </c>
      <c r="E56" s="11">
        <f t="shared" si="5"/>
        <v>87.5</v>
      </c>
      <c r="F56" s="11">
        <f t="shared" si="6"/>
        <v>100</v>
      </c>
      <c r="G56" s="11">
        <f t="shared" si="7"/>
        <v>100</v>
      </c>
      <c r="H56" s="11">
        <f t="shared" si="8"/>
        <v>100</v>
      </c>
      <c r="I56" s="11">
        <f t="shared" si="9"/>
        <v>100</v>
      </c>
      <c r="J56" s="11">
        <f t="shared" si="10"/>
        <v>100</v>
      </c>
      <c r="K56" s="11">
        <f t="shared" si="11"/>
        <v>100</v>
      </c>
    </row>
    <row r="57" spans="1:12" x14ac:dyDescent="0.25">
      <c r="A57" s="1" t="s">
        <v>24</v>
      </c>
      <c r="B57" s="2">
        <v>35</v>
      </c>
      <c r="C57" s="11">
        <f t="shared" si="3"/>
        <v>11.428571428571429</v>
      </c>
      <c r="D57" s="11">
        <f t="shared" si="4"/>
        <v>34.285714285714285</v>
      </c>
      <c r="E57" s="11">
        <f t="shared" si="5"/>
        <v>65.714285714285708</v>
      </c>
      <c r="F57" s="11">
        <f t="shared" si="6"/>
        <v>85.714285714285708</v>
      </c>
      <c r="G57" s="11">
        <f t="shared" si="7"/>
        <v>94.285714285714278</v>
      </c>
      <c r="H57" s="11">
        <f t="shared" si="8"/>
        <v>97.142857142857139</v>
      </c>
      <c r="I57" s="11">
        <f t="shared" si="9"/>
        <v>100</v>
      </c>
      <c r="J57" s="11">
        <f t="shared" si="10"/>
        <v>100</v>
      </c>
      <c r="K57" s="11">
        <f t="shared" si="11"/>
        <v>100</v>
      </c>
      <c r="L57" s="13"/>
    </row>
    <row r="58" spans="1:12" x14ac:dyDescent="0.25">
      <c r="A58" s="1" t="s">
        <v>28</v>
      </c>
      <c r="B58" s="2">
        <v>9</v>
      </c>
      <c r="C58" s="11">
        <f t="shared" si="3"/>
        <v>33.333333333333329</v>
      </c>
      <c r="D58" s="11">
        <f t="shared" si="4"/>
        <v>77.777777777777771</v>
      </c>
      <c r="E58" s="11">
        <f t="shared" si="5"/>
        <v>100</v>
      </c>
      <c r="F58" s="11">
        <f t="shared" si="6"/>
        <v>100</v>
      </c>
      <c r="G58" s="11">
        <f t="shared" si="7"/>
        <v>100</v>
      </c>
      <c r="H58" s="11">
        <f t="shared" si="8"/>
        <v>100</v>
      </c>
      <c r="I58" s="11">
        <f t="shared" si="9"/>
        <v>100</v>
      </c>
      <c r="J58" s="11">
        <f t="shared" si="10"/>
        <v>100</v>
      </c>
      <c r="K58" s="11">
        <f t="shared" si="11"/>
        <v>100</v>
      </c>
      <c r="L58" s="13"/>
    </row>
    <row r="59" spans="1:12" x14ac:dyDescent="0.25">
      <c r="A59" s="1" t="s">
        <v>30</v>
      </c>
      <c r="B59" s="2">
        <v>10</v>
      </c>
      <c r="C59" s="11">
        <f t="shared" si="3"/>
        <v>10</v>
      </c>
      <c r="D59" s="11">
        <f t="shared" si="4"/>
        <v>20</v>
      </c>
      <c r="E59" s="11">
        <f t="shared" si="5"/>
        <v>60</v>
      </c>
      <c r="F59" s="11">
        <f t="shared" si="6"/>
        <v>80</v>
      </c>
      <c r="G59" s="11">
        <f t="shared" si="7"/>
        <v>80</v>
      </c>
      <c r="H59" s="11">
        <f t="shared" si="8"/>
        <v>100</v>
      </c>
      <c r="I59" s="11">
        <f t="shared" si="9"/>
        <v>100</v>
      </c>
      <c r="J59" s="11">
        <f t="shared" si="10"/>
        <v>100</v>
      </c>
      <c r="K59" s="11">
        <f t="shared" si="11"/>
        <v>100</v>
      </c>
      <c r="L59" s="13"/>
    </row>
    <row r="60" spans="1:12" x14ac:dyDescent="0.25">
      <c r="A60" s="1" t="s">
        <v>29</v>
      </c>
      <c r="B60" s="2">
        <v>38</v>
      </c>
      <c r="C60" s="11">
        <f t="shared" si="3"/>
        <v>10.526315789473683</v>
      </c>
      <c r="D60" s="11">
        <f t="shared" si="4"/>
        <v>42.105263157894733</v>
      </c>
      <c r="E60" s="11">
        <f t="shared" si="5"/>
        <v>68.421052631578945</v>
      </c>
      <c r="F60" s="11">
        <f t="shared" si="6"/>
        <v>97.368421052631575</v>
      </c>
      <c r="G60" s="11">
        <f t="shared" si="7"/>
        <v>100</v>
      </c>
      <c r="H60" s="11">
        <f t="shared" si="8"/>
        <v>100</v>
      </c>
      <c r="I60" s="11">
        <f t="shared" si="9"/>
        <v>100</v>
      </c>
      <c r="J60" s="11">
        <f t="shared" si="10"/>
        <v>100</v>
      </c>
      <c r="K60" s="11">
        <f t="shared" si="11"/>
        <v>100</v>
      </c>
      <c r="L60" s="13"/>
    </row>
    <row r="61" spans="1:12" x14ac:dyDescent="0.25">
      <c r="A61" s="1" t="s">
        <v>32</v>
      </c>
      <c r="B61" s="2">
        <v>26</v>
      </c>
      <c r="C61" s="11">
        <f t="shared" si="3"/>
        <v>46.153846153846153</v>
      </c>
      <c r="D61" s="11">
        <f t="shared" si="4"/>
        <v>73.07692307692308</v>
      </c>
      <c r="E61" s="11">
        <f t="shared" si="5"/>
        <v>100</v>
      </c>
      <c r="F61" s="11">
        <f t="shared" si="6"/>
        <v>100</v>
      </c>
      <c r="G61" s="11">
        <f t="shared" si="7"/>
        <v>100</v>
      </c>
      <c r="H61" s="11">
        <f t="shared" si="8"/>
        <v>100</v>
      </c>
      <c r="I61" s="11">
        <f t="shared" si="9"/>
        <v>100</v>
      </c>
      <c r="J61" s="11">
        <f t="shared" si="10"/>
        <v>100</v>
      </c>
      <c r="K61" s="11">
        <f t="shared" si="11"/>
        <v>100</v>
      </c>
      <c r="L61" s="13"/>
    </row>
    <row r="62" spans="1:12" x14ac:dyDescent="0.25">
      <c r="A62" s="1" t="s">
        <v>31</v>
      </c>
      <c r="B62" s="2">
        <v>12</v>
      </c>
      <c r="C62" s="11">
        <f t="shared" si="3"/>
        <v>75</v>
      </c>
      <c r="D62" s="11">
        <f t="shared" si="4"/>
        <v>83.333333333333329</v>
      </c>
      <c r="E62" s="11">
        <f t="shared" si="5"/>
        <v>91.666666666666657</v>
      </c>
      <c r="F62" s="11">
        <f t="shared" si="6"/>
        <v>99.999999999999986</v>
      </c>
      <c r="G62" s="11">
        <f t="shared" si="7"/>
        <v>99.999999999999986</v>
      </c>
      <c r="H62" s="11">
        <f t="shared" si="8"/>
        <v>99.999999999999986</v>
      </c>
      <c r="I62" s="11">
        <f t="shared" si="9"/>
        <v>99.999999999999986</v>
      </c>
      <c r="J62" s="11">
        <f t="shared" si="10"/>
        <v>99.999999999999986</v>
      </c>
      <c r="K62" s="11">
        <f t="shared" si="11"/>
        <v>99.999999999999986</v>
      </c>
      <c r="L62" s="13"/>
    </row>
    <row r="63" spans="1:12" x14ac:dyDescent="0.25">
      <c r="A63" s="1" t="s">
        <v>33</v>
      </c>
      <c r="B63" s="2">
        <v>6</v>
      </c>
      <c r="C63" s="11">
        <f t="shared" si="3"/>
        <v>66.666666666666657</v>
      </c>
      <c r="D63" s="11">
        <f t="shared" si="4"/>
        <v>99.999999999999986</v>
      </c>
      <c r="E63" s="11">
        <f t="shared" si="5"/>
        <v>99.999999999999986</v>
      </c>
      <c r="F63" s="11">
        <f t="shared" si="6"/>
        <v>99.999999999999986</v>
      </c>
      <c r="G63" s="11">
        <f t="shared" si="7"/>
        <v>99.999999999999986</v>
      </c>
      <c r="H63" s="11">
        <f t="shared" si="8"/>
        <v>99.999999999999986</v>
      </c>
      <c r="I63" s="11">
        <f t="shared" si="9"/>
        <v>99.999999999999986</v>
      </c>
      <c r="J63" s="11">
        <f t="shared" si="10"/>
        <v>99.999999999999986</v>
      </c>
      <c r="K63" s="11">
        <f t="shared" si="11"/>
        <v>99.999999999999986</v>
      </c>
      <c r="L63" s="13"/>
    </row>
    <row r="64" spans="1:12" x14ac:dyDescent="0.25">
      <c r="A64" s="1" t="s">
        <v>34</v>
      </c>
      <c r="B64" s="2">
        <v>7</v>
      </c>
      <c r="C64" s="11">
        <f t="shared" si="3"/>
        <v>57.142857142857139</v>
      </c>
      <c r="D64" s="11">
        <f t="shared" si="4"/>
        <v>100</v>
      </c>
      <c r="E64" s="11">
        <f t="shared" si="5"/>
        <v>100</v>
      </c>
      <c r="F64" s="11">
        <f t="shared" si="6"/>
        <v>100</v>
      </c>
      <c r="G64" s="11">
        <f t="shared" si="7"/>
        <v>100</v>
      </c>
      <c r="H64" s="11">
        <f t="shared" si="8"/>
        <v>100</v>
      </c>
      <c r="I64" s="11">
        <f t="shared" si="9"/>
        <v>100</v>
      </c>
      <c r="J64" s="11">
        <f t="shared" si="10"/>
        <v>100</v>
      </c>
      <c r="K64" s="11">
        <f t="shared" si="11"/>
        <v>100</v>
      </c>
      <c r="L64" s="13"/>
    </row>
    <row r="65" spans="1:12" x14ac:dyDescent="0.25">
      <c r="B65" s="3">
        <f>SUM(B49:B64)</f>
        <v>409</v>
      </c>
      <c r="C65" s="13"/>
      <c r="D65" s="13"/>
      <c r="E65" s="13"/>
      <c r="F65" s="13"/>
      <c r="G65" s="13"/>
      <c r="H65" s="13"/>
      <c r="I65" s="13"/>
      <c r="J65" s="13"/>
      <c r="K65" s="13"/>
      <c r="L65" s="13"/>
    </row>
    <row r="66" spans="1:12" x14ac:dyDescent="0.25">
      <c r="C66" s="13"/>
      <c r="D66" s="13"/>
      <c r="E66" s="13"/>
      <c r="F66" s="13"/>
      <c r="G66" s="13"/>
      <c r="H66" s="13"/>
      <c r="I66" s="13"/>
      <c r="J66" s="13"/>
      <c r="K66" s="13"/>
      <c r="L66" s="13"/>
    </row>
    <row r="67" spans="1:12" ht="15.75" x14ac:dyDescent="0.25">
      <c r="A67" s="14" t="s">
        <v>39</v>
      </c>
      <c r="B67" s="7" t="s">
        <v>10</v>
      </c>
      <c r="C67" s="7" t="s">
        <v>11</v>
      </c>
      <c r="D67" s="7" t="s">
        <v>12</v>
      </c>
      <c r="E67" s="7" t="s">
        <v>13</v>
      </c>
      <c r="F67" s="7" t="s">
        <v>14</v>
      </c>
      <c r="G67" s="7" t="s">
        <v>15</v>
      </c>
      <c r="H67" s="7" t="s">
        <v>16</v>
      </c>
      <c r="I67" s="7">
        <v>0</v>
      </c>
      <c r="J67" s="7" t="s">
        <v>17</v>
      </c>
      <c r="K67" s="7" t="s">
        <v>18</v>
      </c>
      <c r="L67" s="13"/>
    </row>
    <row r="68" spans="1:12" x14ac:dyDescent="0.25">
      <c r="C68" s="13"/>
      <c r="D68" s="13"/>
      <c r="E68" s="13"/>
      <c r="F68" s="13"/>
      <c r="G68" s="13"/>
      <c r="H68" s="13"/>
      <c r="I68" s="13"/>
      <c r="J68" s="13"/>
      <c r="K68" s="13"/>
      <c r="L68" s="13"/>
    </row>
    <row r="69" spans="1:12" x14ac:dyDescent="0.25">
      <c r="A69" s="4" t="str">
        <f>A25</f>
        <v>TOTALS</v>
      </c>
      <c r="B69" s="4">
        <f t="shared" ref="B69:K69" si="12">B25</f>
        <v>409</v>
      </c>
      <c r="C69" s="4">
        <f t="shared" si="12"/>
        <v>114</v>
      </c>
      <c r="D69" s="4">
        <f t="shared" si="12"/>
        <v>131</v>
      </c>
      <c r="E69" s="4">
        <f t="shared" si="12"/>
        <v>91</v>
      </c>
      <c r="F69" s="4">
        <f t="shared" si="12"/>
        <v>44</v>
      </c>
      <c r="G69" s="4">
        <f t="shared" si="12"/>
        <v>14</v>
      </c>
      <c r="H69" s="4">
        <f t="shared" si="12"/>
        <v>11</v>
      </c>
      <c r="I69" s="4">
        <f t="shared" si="12"/>
        <v>0</v>
      </c>
      <c r="J69" s="4">
        <f t="shared" si="12"/>
        <v>2</v>
      </c>
      <c r="K69" s="4">
        <f t="shared" si="12"/>
        <v>2</v>
      </c>
      <c r="L69" s="13"/>
    </row>
    <row r="70" spans="1:12" x14ac:dyDescent="0.25">
      <c r="C70" s="13"/>
      <c r="D70" s="13"/>
      <c r="E70" s="13"/>
      <c r="F70" s="13"/>
      <c r="G70" s="13"/>
      <c r="H70" s="13"/>
      <c r="I70" s="13"/>
      <c r="J70" s="13"/>
      <c r="K70" s="13"/>
      <c r="L70" s="13"/>
    </row>
    <row r="71" spans="1:12" ht="15.75" x14ac:dyDescent="0.25">
      <c r="A71" s="15" t="s">
        <v>40</v>
      </c>
      <c r="B71" s="16"/>
      <c r="C71" s="17">
        <f>C69/$B$69</f>
        <v>0.27872860635696822</v>
      </c>
      <c r="D71" s="17">
        <f t="shared" ref="D71:K71" si="13">D69/$B$69</f>
        <v>0.32029339853300731</v>
      </c>
      <c r="E71" s="17">
        <f t="shared" si="13"/>
        <v>0.22249388753056235</v>
      </c>
      <c r="F71" s="17">
        <f t="shared" si="13"/>
        <v>0.10757946210268948</v>
      </c>
      <c r="G71" s="17">
        <f t="shared" si="13"/>
        <v>3.4229828850855744E-2</v>
      </c>
      <c r="H71" s="17">
        <f t="shared" si="13"/>
        <v>2.6894865525672371E-2</v>
      </c>
      <c r="I71" s="17">
        <f t="shared" si="13"/>
        <v>0</v>
      </c>
      <c r="J71" s="17">
        <f t="shared" si="13"/>
        <v>4.8899755501222494E-3</v>
      </c>
      <c r="K71" s="17">
        <f t="shared" si="13"/>
        <v>4.8899755501222494E-3</v>
      </c>
      <c r="L71" s="13"/>
    </row>
    <row r="72" spans="1:12" ht="15.75" x14ac:dyDescent="0.25">
      <c r="A72" s="15" t="s">
        <v>41</v>
      </c>
      <c r="B72" s="16"/>
      <c r="C72" s="17">
        <f>C71</f>
        <v>0.27872860635696822</v>
      </c>
      <c r="D72" s="17">
        <f>SUM(C71:D71)</f>
        <v>0.59902200488997548</v>
      </c>
      <c r="E72" s="17">
        <f>SUM(C71:E71)</f>
        <v>0.8215158924205378</v>
      </c>
      <c r="F72" s="17">
        <f>SUM(C71:F71)</f>
        <v>0.92909535452322722</v>
      </c>
      <c r="G72" s="17">
        <f>SUM(C71:G71)</f>
        <v>0.96332518337408302</v>
      </c>
      <c r="H72" s="17">
        <f>SUM(C71:H71)</f>
        <v>0.99022004889975535</v>
      </c>
      <c r="I72" s="17">
        <f>SUM(C71:I71)</f>
        <v>0.99022004889975535</v>
      </c>
      <c r="J72" s="17">
        <f>SUM(C71:J71)</f>
        <v>0.99511002444987762</v>
      </c>
      <c r="K72" s="17">
        <f>SUM(C71:K71)</f>
        <v>0.99999999999999989</v>
      </c>
      <c r="L72" s="13"/>
    </row>
    <row r="73" spans="1:12" x14ac:dyDescent="0.25">
      <c r="C73" s="13"/>
      <c r="D73" s="13"/>
      <c r="E73" s="13"/>
      <c r="F73" s="13"/>
      <c r="G73" s="13"/>
      <c r="H73" s="13"/>
      <c r="I73" s="13"/>
      <c r="J73" s="13"/>
      <c r="K73" s="13"/>
      <c r="L73" s="13"/>
    </row>
    <row r="74" spans="1:12" x14ac:dyDescent="0.25">
      <c r="C74" s="13"/>
      <c r="D74" s="13"/>
      <c r="E74" s="13"/>
      <c r="F74" s="13"/>
      <c r="G74" s="13"/>
      <c r="H74" s="13"/>
      <c r="I74" s="13"/>
      <c r="J74" s="13"/>
      <c r="K74" s="13"/>
      <c r="L74" s="13"/>
    </row>
    <row r="75" spans="1:12" x14ac:dyDescent="0.25">
      <c r="C75" s="13"/>
      <c r="D75" s="13"/>
      <c r="E75" s="13"/>
      <c r="F75" s="13"/>
      <c r="G75" s="13"/>
      <c r="H75" s="13"/>
      <c r="I75" s="13"/>
      <c r="J75" s="13"/>
      <c r="K75" s="13"/>
      <c r="L75" s="13"/>
    </row>
    <row r="76" spans="1:12" x14ac:dyDescent="0.25">
      <c r="C76" s="13"/>
      <c r="D76" s="13"/>
      <c r="E76" s="13"/>
      <c r="F76" s="13"/>
      <c r="G76" s="13"/>
      <c r="H76" s="13"/>
      <c r="I76" s="13"/>
      <c r="J76" s="13"/>
      <c r="K76" s="13"/>
      <c r="L76" s="13"/>
    </row>
    <row r="77" spans="1:12" x14ac:dyDescent="0.25">
      <c r="C77" s="13"/>
      <c r="D77" s="13"/>
      <c r="E77" s="13"/>
      <c r="F77" s="13"/>
      <c r="G77" s="13"/>
      <c r="H77" s="13"/>
      <c r="I77" s="13"/>
      <c r="J77" s="13"/>
      <c r="K77" s="13"/>
      <c r="L77" s="13"/>
    </row>
    <row r="78" spans="1:12" x14ac:dyDescent="0.25">
      <c r="C78" s="13"/>
      <c r="D78" s="13"/>
      <c r="E78" s="13"/>
      <c r="F78" s="13"/>
      <c r="G78" s="13"/>
      <c r="H78" s="13"/>
      <c r="I78" s="13"/>
      <c r="J78" s="13"/>
      <c r="K78" s="13"/>
      <c r="L78" s="13"/>
    </row>
    <row r="79" spans="1:12" x14ac:dyDescent="0.25">
      <c r="C79" s="13"/>
      <c r="D79" s="13"/>
      <c r="E79" s="13"/>
      <c r="F79" s="13"/>
      <c r="G79" s="13"/>
      <c r="H79" s="13"/>
      <c r="I79" s="13"/>
      <c r="J79" s="13"/>
      <c r="K79" s="13"/>
      <c r="L79" s="13"/>
    </row>
    <row r="80" spans="1:12" x14ac:dyDescent="0.25">
      <c r="C80" s="13"/>
      <c r="D80" s="13"/>
      <c r="E80" s="13"/>
      <c r="F80" s="13"/>
      <c r="G80" s="13"/>
      <c r="H80" s="13"/>
      <c r="I80" s="13"/>
      <c r="J80" s="13"/>
      <c r="K80" s="13"/>
      <c r="L80" s="13"/>
    </row>
    <row r="81" spans="3:12" x14ac:dyDescent="0.25">
      <c r="C81" s="13"/>
      <c r="D81" s="13"/>
      <c r="E81" s="13"/>
      <c r="F81" s="13"/>
      <c r="G81" s="13"/>
      <c r="H81" s="13"/>
      <c r="I81" s="13"/>
      <c r="J81" s="13"/>
      <c r="K81" s="13"/>
      <c r="L81" s="13"/>
    </row>
    <row r="82" spans="3:12" x14ac:dyDescent="0.25">
      <c r="C82" s="13"/>
      <c r="D82" s="13"/>
      <c r="E82" s="13"/>
      <c r="F82" s="13"/>
      <c r="G82" s="13"/>
      <c r="H82" s="13"/>
      <c r="I82" s="13"/>
      <c r="J82" s="13"/>
      <c r="K82" s="13"/>
      <c r="L82" s="13"/>
    </row>
    <row r="83" spans="3:12" x14ac:dyDescent="0.25">
      <c r="C83" s="13"/>
      <c r="D83" s="13"/>
      <c r="E83" s="13"/>
      <c r="F83" s="13"/>
      <c r="G83" s="13"/>
      <c r="H83" s="13"/>
      <c r="I83" s="13"/>
      <c r="J83" s="13"/>
      <c r="K83" s="13"/>
      <c r="L83" s="13"/>
    </row>
    <row r="84" spans="3:12" x14ac:dyDescent="0.25">
      <c r="C84" s="13"/>
      <c r="D84" s="13"/>
      <c r="E84" s="13"/>
      <c r="F84" s="13"/>
      <c r="G84" s="13"/>
      <c r="H84" s="13"/>
      <c r="I84" s="13"/>
      <c r="J84" s="13"/>
      <c r="K84" s="13"/>
      <c r="L84" s="13"/>
    </row>
    <row r="85" spans="3:12" x14ac:dyDescent="0.25">
      <c r="C85" s="13"/>
      <c r="D85" s="13"/>
      <c r="E85" s="13"/>
      <c r="F85" s="13"/>
      <c r="G85" s="13"/>
      <c r="H85" s="13"/>
      <c r="I85" s="13"/>
      <c r="J85" s="13"/>
      <c r="K85" s="13"/>
      <c r="L85" s="13"/>
    </row>
    <row r="86" spans="3:12" x14ac:dyDescent="0.25">
      <c r="C86" s="13"/>
      <c r="D86" s="13"/>
      <c r="E86" s="13"/>
      <c r="F86" s="13"/>
      <c r="G86" s="13"/>
      <c r="H86" s="13"/>
      <c r="I86" s="13"/>
      <c r="J86" s="13"/>
      <c r="K86" s="13"/>
      <c r="L86" s="13"/>
    </row>
    <row r="87" spans="3:12" x14ac:dyDescent="0.25">
      <c r="C87" s="13"/>
      <c r="D87" s="13"/>
      <c r="E87" s="13"/>
      <c r="F87" s="13"/>
      <c r="G87" s="13"/>
      <c r="H87" s="13"/>
      <c r="I87" s="13"/>
      <c r="J87" s="13"/>
      <c r="K87" s="13"/>
      <c r="L87" s="13"/>
    </row>
    <row r="88" spans="3:12" x14ac:dyDescent="0.25">
      <c r="C88" s="13"/>
      <c r="D88" s="13"/>
      <c r="E88" s="13"/>
      <c r="F88" s="13"/>
      <c r="G88" s="13"/>
      <c r="H88" s="13"/>
      <c r="I88" s="13"/>
      <c r="J88" s="13"/>
      <c r="K88" s="13"/>
      <c r="L88" s="13"/>
    </row>
    <row r="89" spans="3:12" x14ac:dyDescent="0.25">
      <c r="C89" s="13"/>
      <c r="D89" s="13"/>
      <c r="E89" s="13"/>
      <c r="F89" s="13"/>
      <c r="G89" s="13"/>
      <c r="H89" s="13"/>
      <c r="I89" s="13"/>
      <c r="J89" s="13"/>
      <c r="K89" s="13"/>
      <c r="L89" s="13"/>
    </row>
    <row r="90" spans="3:12" x14ac:dyDescent="0.25">
      <c r="C90" s="13"/>
      <c r="D90" s="13"/>
      <c r="E90" s="13"/>
      <c r="F90" s="13"/>
      <c r="G90" s="13"/>
      <c r="H90" s="13"/>
      <c r="I90" s="13"/>
      <c r="J90" s="13"/>
      <c r="K90" s="13"/>
      <c r="L90" s="13"/>
    </row>
    <row r="91" spans="3:12" x14ac:dyDescent="0.25">
      <c r="C91" s="13"/>
      <c r="D91" s="13"/>
      <c r="E91" s="13"/>
      <c r="F91" s="13"/>
      <c r="G91" s="13"/>
      <c r="H91" s="13"/>
      <c r="I91" s="13"/>
      <c r="J91" s="13"/>
      <c r="K91" s="13"/>
      <c r="L91" s="13"/>
    </row>
    <row r="92" spans="3:12" x14ac:dyDescent="0.25">
      <c r="C92" s="13"/>
      <c r="D92" s="13"/>
      <c r="E92" s="13"/>
      <c r="F92" s="13"/>
      <c r="G92" s="13"/>
      <c r="H92" s="13"/>
      <c r="I92" s="13"/>
      <c r="J92" s="13"/>
      <c r="K92" s="13"/>
      <c r="L92" s="13"/>
    </row>
    <row r="93" spans="3:12" x14ac:dyDescent="0.25">
      <c r="C93" s="13"/>
      <c r="D93" s="13"/>
      <c r="E93" s="13"/>
      <c r="F93" s="13"/>
      <c r="G93" s="13"/>
      <c r="H93" s="13"/>
      <c r="I93" s="13"/>
      <c r="J93" s="13"/>
      <c r="K93" s="13"/>
      <c r="L93" s="13"/>
    </row>
    <row r="94" spans="3:12" x14ac:dyDescent="0.25">
      <c r="C94" s="13"/>
      <c r="D94" s="13"/>
      <c r="E94" s="13"/>
      <c r="F94" s="13"/>
      <c r="G94" s="13"/>
      <c r="H94" s="13"/>
      <c r="I94" s="13"/>
      <c r="J94" s="13"/>
      <c r="K94" s="13"/>
      <c r="L94" s="13"/>
    </row>
    <row r="95" spans="3:12" x14ac:dyDescent="0.25">
      <c r="C95" s="13"/>
      <c r="D95" s="13"/>
      <c r="E95" s="13"/>
      <c r="F95" s="13"/>
      <c r="G95" s="13"/>
      <c r="H95" s="13"/>
      <c r="I95" s="13"/>
      <c r="J95" s="13"/>
      <c r="K95" s="13"/>
      <c r="L95" s="13"/>
    </row>
    <row r="96" spans="3:12" x14ac:dyDescent="0.25">
      <c r="C96" s="13"/>
      <c r="D96" s="13"/>
      <c r="E96" s="13"/>
      <c r="F96" s="13"/>
      <c r="G96" s="13"/>
      <c r="H96" s="13"/>
      <c r="I96" s="13"/>
      <c r="J96" s="13"/>
      <c r="K96" s="13"/>
      <c r="L96" s="13"/>
    </row>
    <row r="97" spans="3:12" x14ac:dyDescent="0.25">
      <c r="C97" s="13"/>
      <c r="D97" s="13"/>
      <c r="E97" s="13"/>
      <c r="F97" s="13"/>
      <c r="G97" s="13"/>
      <c r="H97" s="13"/>
      <c r="I97" s="13"/>
      <c r="J97" s="13"/>
      <c r="K97" s="13"/>
      <c r="L97" s="13"/>
    </row>
    <row r="98" spans="3:12" x14ac:dyDescent="0.25">
      <c r="C98" s="13"/>
      <c r="D98" s="13"/>
      <c r="E98" s="13"/>
      <c r="F98" s="13"/>
      <c r="G98" s="13"/>
      <c r="H98" s="13"/>
      <c r="I98" s="13"/>
      <c r="J98" s="13"/>
      <c r="K98" s="13"/>
      <c r="L98" s="13"/>
    </row>
    <row r="99" spans="3:12" x14ac:dyDescent="0.25">
      <c r="C99" s="13"/>
      <c r="D99" s="13"/>
      <c r="E99" s="13"/>
      <c r="F99" s="13"/>
      <c r="G99" s="13"/>
      <c r="H99" s="13"/>
      <c r="I99" s="13"/>
      <c r="J99" s="13"/>
      <c r="K99" s="13"/>
      <c r="L99" s="13"/>
    </row>
    <row r="100" spans="3:12" x14ac:dyDescent="0.25">
      <c r="C100" s="13"/>
      <c r="D100" s="13"/>
      <c r="E100" s="13"/>
      <c r="F100" s="13"/>
      <c r="G100" s="13"/>
      <c r="H100" s="13"/>
      <c r="I100" s="13"/>
      <c r="J100" s="13"/>
      <c r="K100" s="13"/>
      <c r="L100" s="13"/>
    </row>
    <row r="101" spans="3:12" x14ac:dyDescent="0.25">
      <c r="C101" s="13"/>
      <c r="D101" s="13"/>
      <c r="E101" s="13"/>
      <c r="F101" s="13"/>
      <c r="G101" s="13"/>
      <c r="H101" s="13"/>
      <c r="I101" s="13"/>
      <c r="J101" s="13"/>
      <c r="K101" s="13"/>
      <c r="L101" s="13"/>
    </row>
    <row r="102" spans="3:12" x14ac:dyDescent="0.25">
      <c r="C102" s="13"/>
      <c r="D102" s="13"/>
      <c r="E102" s="13"/>
      <c r="F102" s="13"/>
      <c r="G102" s="13"/>
      <c r="H102" s="13"/>
      <c r="I102" s="13"/>
      <c r="J102" s="13"/>
      <c r="K102" s="13"/>
      <c r="L102" s="13"/>
    </row>
    <row r="103" spans="3:12" x14ac:dyDescent="0.25">
      <c r="C103" s="13"/>
      <c r="D103" s="13"/>
      <c r="E103" s="13"/>
      <c r="F103" s="13"/>
      <c r="G103" s="13"/>
      <c r="H103" s="13"/>
      <c r="I103" s="13"/>
      <c r="J103" s="13"/>
      <c r="K103" s="13"/>
      <c r="L103" s="13"/>
    </row>
    <row r="104" spans="3:12" x14ac:dyDescent="0.25">
      <c r="C104" s="13"/>
      <c r="D104" s="13"/>
      <c r="E104" s="13"/>
      <c r="F104" s="13"/>
      <c r="G104" s="13"/>
      <c r="H104" s="13"/>
      <c r="I104" s="13"/>
      <c r="J104" s="13"/>
      <c r="K104" s="13"/>
      <c r="L104" s="13"/>
    </row>
    <row r="105" spans="3:12" x14ac:dyDescent="0.25">
      <c r="C105" s="13"/>
      <c r="D105" s="13"/>
      <c r="E105" s="13"/>
      <c r="F105" s="13"/>
      <c r="G105" s="13"/>
      <c r="H105" s="13"/>
      <c r="I105" s="13"/>
      <c r="J105" s="13"/>
      <c r="K105" s="13"/>
      <c r="L105" s="13"/>
    </row>
    <row r="106" spans="3:12" x14ac:dyDescent="0.25">
      <c r="C106" s="13"/>
      <c r="D106" s="13"/>
      <c r="E106" s="13"/>
      <c r="F106" s="13"/>
      <c r="G106" s="13"/>
      <c r="H106" s="13"/>
      <c r="I106" s="13"/>
      <c r="J106" s="13"/>
      <c r="K106" s="13"/>
      <c r="L106" s="13"/>
    </row>
    <row r="107" spans="3:12" x14ac:dyDescent="0.25">
      <c r="C107" s="13"/>
      <c r="D107" s="13"/>
      <c r="E107" s="13"/>
      <c r="F107" s="13"/>
      <c r="G107" s="13"/>
      <c r="H107" s="13"/>
      <c r="I107" s="13"/>
      <c r="J107" s="13"/>
      <c r="K107" s="13"/>
      <c r="L107" s="13"/>
    </row>
    <row r="108" spans="3:12" x14ac:dyDescent="0.25">
      <c r="C108" s="13"/>
      <c r="D108" s="13"/>
      <c r="E108" s="13"/>
      <c r="F108" s="13"/>
      <c r="G108" s="13"/>
      <c r="H108" s="13"/>
      <c r="I108" s="13"/>
      <c r="J108" s="13"/>
      <c r="K108" s="13"/>
      <c r="L108" s="13"/>
    </row>
    <row r="109" spans="3:12" x14ac:dyDescent="0.25">
      <c r="C109" s="13"/>
      <c r="D109" s="13"/>
      <c r="E109" s="13"/>
      <c r="F109" s="13"/>
      <c r="G109" s="13"/>
      <c r="H109" s="13"/>
      <c r="I109" s="13"/>
      <c r="J109" s="13"/>
      <c r="K109" s="13"/>
      <c r="L109" s="13"/>
    </row>
    <row r="110" spans="3:12" x14ac:dyDescent="0.25">
      <c r="C110" s="13"/>
      <c r="D110" s="13"/>
      <c r="E110" s="13"/>
      <c r="F110" s="13"/>
      <c r="G110" s="13"/>
      <c r="H110" s="13"/>
      <c r="I110" s="13"/>
      <c r="J110" s="13"/>
      <c r="K110" s="13"/>
      <c r="L110" s="13"/>
    </row>
  </sheetData>
  <pageMargins left="0.70866141732283472" right="0.70866141732283472" top="0.74803149606299213" bottom="0.74803149606299213" header="0.31496062992125984" footer="0.31496062992125984"/>
  <pageSetup paperSize="8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By Subject-AFTER Reviews </vt:lpstr>
    </vt:vector>
  </TitlesOfParts>
  <Company>St. Michael's Catholic Grammar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NDL</dc:creator>
  <cp:lastModifiedBy>NDL</cp:lastModifiedBy>
  <dcterms:created xsi:type="dcterms:W3CDTF">2022-10-19T14:41:57Z</dcterms:created>
  <dcterms:modified xsi:type="dcterms:W3CDTF">2022-10-19T14:43:58Z</dcterms:modified>
</cp:coreProperties>
</file>